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0" windowWidth="24540" windowHeight="13340" tabRatio="500" activeTab="0"/>
  </bookViews>
  <sheets>
    <sheet name="Прогно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<sst xmlns="http://schemas.openxmlformats.org/spreadsheetml/2006/main" count="32" uniqueCount="28">
  <si>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Задача</t>
  </si>
  <si>
    <t>й</t>
  </si>
  <si>
    <t>ц</t>
  </si>
  <si>
    <t>у</t>
  </si>
  <si>
    <t>к</t>
  </si>
  <si>
    <t>е</t>
  </si>
  <si>
    <t>ы</t>
  </si>
  <si>
    <t>Объем работы</t>
  </si>
  <si>
    <t>Минимум</t>
  </si>
  <si>
    <t>Максимум</t>
  </si>
  <si>
    <t>M</t>
  </si>
  <si>
    <t>Sigma</t>
  </si>
  <si>
    <t>Productivity</t>
  </si>
  <si>
    <t>Сроки (дни)</t>
  </si>
  <si>
    <t>Итого</t>
  </si>
  <si>
    <t>Интервал 2Sigma</t>
  </si>
  <si>
    <t>Интервал Sigma</t>
  </si>
  <si>
    <t>&lt;- срок 85%</t>
  </si>
  <si>
    <t>&lt;- срок 98%</t>
  </si>
  <si>
    <t>&lt;- объем 98%</t>
  </si>
  <si>
    <t>&lt;- объем 85%</t>
  </si>
  <si>
    <t>Сроки (мес)</t>
  </si>
  <si>
    <t>Трудозатраты (ч/мес)</t>
  </si>
  <si>
    <t>Кол. человек</t>
  </si>
  <si>
    <t>Стоимость ч/м (USD)</t>
  </si>
  <si>
    <t>Стоимость работ (USD)</t>
  </si>
  <si>
    <t>Сводный прогноз</t>
  </si>
  <si>
    <t>Анализ трудозатрат</t>
  </si>
</sst>
</file>

<file path=xl/styles.xml><?xml version="1.0" encoding="utf-8"?>
<styleSheet xmlns="http://schemas.openxmlformats.org/spreadsheetml/2006/main">
  <numFmts count="10">
    <numFmt numFmtId="5" formatCode="#,##0&quot;RUB&quot;;\-#,##0&quot;RUB&quot;"/>
    <numFmt numFmtId="6" formatCode="#,##0&quot;RUB&quot;;[Red]\-#,##0&quot;RUB&quot;"/>
    <numFmt numFmtId="7" formatCode="#,##0.00&quot;RUB&quot;;\-#,##0.00&quot;RUB&quot;"/>
    <numFmt numFmtId="8" formatCode="#,##0.00&quot;RUB&quot;;[Red]\-#,##0.00&quot;RUB&quot;"/>
    <numFmt numFmtId="42" formatCode="_-* #,##0&quot;RUB&quot;_-;\-* #,##0&quot;RUB&quot;_-;_-* &quot;-&quot;&quot;RUB&quot;_-;_-@_-"/>
    <numFmt numFmtId="41" formatCode="_-* #,##0_R_U_B_-;\-* #,##0_R_U_B_-;_-* &quot;-&quot;_R_U_B_-;_-@_-"/>
    <numFmt numFmtId="44" formatCode="_-* #,##0.00&quot;RUB&quot;_-;\-* #,##0.00&quot;RUB&quot;_-;_-* &quot;-&quot;??&quot;RUB&quot;_-;_-@_-"/>
    <numFmt numFmtId="43" formatCode="_-* #,##0.00_R_U_B_-;\-* #,##0.00_R_U_B_-;_-* &quot;-&quot;??_R_U_B_-;_-@_-"/>
    <numFmt numFmtId="164" formatCode="0.0"/>
    <numFmt numFmtId="165" formatCode="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0"/>
      <color indexed="10"/>
      <name val="Verdana"/>
      <family val="0"/>
    </font>
    <font>
      <sz val="10"/>
      <color indexed="18"/>
      <name val="Verdana"/>
      <family val="0"/>
    </font>
    <font>
      <sz val="16"/>
      <name val="Verdana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3" fontId="7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9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7" fillId="0" borderId="7" xfId="0" applyNumberFormat="1" applyFont="1" applyBorder="1" applyAlignment="1">
      <alignment/>
    </xf>
    <xf numFmtId="164" fontId="0" fillId="0" borderId="8" xfId="0" applyNumberFormat="1" applyBorder="1" applyAlignment="1">
      <alignment/>
    </xf>
    <xf numFmtId="9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3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1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6" xfId="0" applyBorder="1" applyAlignment="1">
      <alignment/>
    </xf>
    <xf numFmtId="164" fontId="0" fillId="0" borderId="15" xfId="0" applyNumberForma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50" zoomScaleNormal="150" workbookViewId="0" topLeftCell="A1">
      <selection activeCell="E26" sqref="E26"/>
    </sheetView>
  </sheetViews>
  <sheetFormatPr defaultColWidth="11.00390625" defaultRowHeight="12.75"/>
  <cols>
    <col min="1" max="1" width="21.375" style="0" customWidth="1"/>
    <col min="2" max="2" width="8.25390625" style="0" bestFit="1" customWidth="1"/>
    <col min="3" max="3" width="9.25390625" style="0" bestFit="1" customWidth="1"/>
    <col min="4" max="4" width="5.125" style="0" customWidth="1"/>
    <col min="5" max="5" width="6.125" style="0" customWidth="1"/>
    <col min="6" max="6" width="10.00390625" style="0" bestFit="1" customWidth="1"/>
    <col min="7" max="7" width="8.125" style="0" bestFit="1" customWidth="1"/>
    <col min="8" max="8" width="8.875" style="0" bestFit="1" customWidth="1"/>
    <col min="9" max="9" width="5.625" style="0" bestFit="1" customWidth="1"/>
    <col min="10" max="10" width="6.875" style="0" customWidth="1"/>
  </cols>
  <sheetData>
    <row r="1" ht="19.5">
      <c r="A1" s="18" t="s">
        <v>27</v>
      </c>
    </row>
    <row r="2" ht="4.5" customHeight="1" thickBot="1"/>
    <row r="3" spans="1:10" ht="12.75">
      <c r="A3" s="31" t="s">
        <v>0</v>
      </c>
      <c r="B3" s="22" t="s">
        <v>13</v>
      </c>
      <c r="C3" s="23"/>
      <c r="D3" s="23"/>
      <c r="E3" s="24"/>
      <c r="F3" s="36" t="s">
        <v>12</v>
      </c>
      <c r="G3" s="22" t="s">
        <v>7</v>
      </c>
      <c r="H3" s="23"/>
      <c r="I3" s="23"/>
      <c r="J3" s="24"/>
    </row>
    <row r="4" spans="1:10" ht="13.5" thickBot="1">
      <c r="A4" s="32"/>
      <c r="B4" s="35" t="s">
        <v>8</v>
      </c>
      <c r="C4" s="29" t="s">
        <v>9</v>
      </c>
      <c r="D4" s="29" t="s">
        <v>10</v>
      </c>
      <c r="E4" s="30" t="s">
        <v>11</v>
      </c>
      <c r="F4" s="37"/>
      <c r="G4" s="35" t="s">
        <v>8</v>
      </c>
      <c r="H4" s="29" t="s">
        <v>9</v>
      </c>
      <c r="I4" s="29" t="s">
        <v>10</v>
      </c>
      <c r="J4" s="30" t="s">
        <v>11</v>
      </c>
    </row>
    <row r="5" spans="1:10" ht="12.75">
      <c r="A5" s="33" t="s">
        <v>1</v>
      </c>
      <c r="B5" s="25">
        <v>1</v>
      </c>
      <c r="C5" s="26">
        <v>5</v>
      </c>
      <c r="D5" s="27">
        <f>(B5+C5)/2</f>
        <v>3</v>
      </c>
      <c r="E5" s="14">
        <f>(C5-B5)/4</f>
        <v>1</v>
      </c>
      <c r="F5" s="38">
        <f>I5/D5</f>
        <v>50</v>
      </c>
      <c r="G5" s="25">
        <v>100</v>
      </c>
      <c r="H5" s="26">
        <v>200</v>
      </c>
      <c r="I5" s="61">
        <f>(G5+H5)/2</f>
        <v>150</v>
      </c>
      <c r="J5" s="28">
        <f>(H5-G5)/4</f>
        <v>25</v>
      </c>
    </row>
    <row r="6" spans="1:10" ht="12.75">
      <c r="A6" s="34" t="s">
        <v>2</v>
      </c>
      <c r="B6" s="20">
        <v>2</v>
      </c>
      <c r="C6" s="19">
        <v>6</v>
      </c>
      <c r="D6" s="2">
        <f aca="true" t="shared" si="0" ref="D6:D14">(B6+C6)/2</f>
        <v>4</v>
      </c>
      <c r="E6" s="3">
        <f aca="true" t="shared" si="1" ref="E6:E14">(C6-B6)/4</f>
        <v>1</v>
      </c>
      <c r="F6" s="39">
        <f aca="true" t="shared" si="2" ref="F6:F14">I6/D6</f>
        <v>40</v>
      </c>
      <c r="G6" s="20">
        <v>120</v>
      </c>
      <c r="H6" s="19">
        <v>200</v>
      </c>
      <c r="I6" s="62">
        <f aca="true" t="shared" si="3" ref="I6:I14">(G6+H6)/2</f>
        <v>160</v>
      </c>
      <c r="J6" s="21">
        <f aca="true" t="shared" si="4" ref="J6:J14">(H6-G6)/4</f>
        <v>20</v>
      </c>
    </row>
    <row r="7" spans="1:10" ht="12.75">
      <c r="A7" s="34" t="s">
        <v>3</v>
      </c>
      <c r="B7" s="20">
        <v>3</v>
      </c>
      <c r="C7" s="19">
        <v>7</v>
      </c>
      <c r="D7" s="2">
        <f t="shared" si="0"/>
        <v>5</v>
      </c>
      <c r="E7" s="3">
        <f t="shared" si="1"/>
        <v>1</v>
      </c>
      <c r="F7" s="39">
        <f t="shared" si="2"/>
        <v>0</v>
      </c>
      <c r="G7" s="20"/>
      <c r="H7" s="19"/>
      <c r="I7" s="62">
        <f t="shared" si="3"/>
        <v>0</v>
      </c>
      <c r="J7" s="21">
        <f t="shared" si="4"/>
        <v>0</v>
      </c>
    </row>
    <row r="8" spans="1:10" ht="12.75">
      <c r="A8" s="34" t="s">
        <v>4</v>
      </c>
      <c r="B8" s="20">
        <v>4</v>
      </c>
      <c r="C8" s="19">
        <v>8</v>
      </c>
      <c r="D8" s="2">
        <f t="shared" si="0"/>
        <v>6</v>
      </c>
      <c r="E8" s="3">
        <f t="shared" si="1"/>
        <v>1</v>
      </c>
      <c r="F8" s="39">
        <f t="shared" si="2"/>
        <v>0</v>
      </c>
      <c r="G8" s="20"/>
      <c r="H8" s="19"/>
      <c r="I8" s="62">
        <f t="shared" si="3"/>
        <v>0</v>
      </c>
      <c r="J8" s="21">
        <f t="shared" si="4"/>
        <v>0</v>
      </c>
    </row>
    <row r="9" spans="1:10" ht="12.75">
      <c r="A9" s="34" t="s">
        <v>5</v>
      </c>
      <c r="B9" s="20">
        <v>5</v>
      </c>
      <c r="C9" s="19">
        <v>9</v>
      </c>
      <c r="D9" s="2">
        <f t="shared" si="0"/>
        <v>7</v>
      </c>
      <c r="E9" s="3">
        <f t="shared" si="1"/>
        <v>1</v>
      </c>
      <c r="F9" s="39">
        <f t="shared" si="2"/>
        <v>0</v>
      </c>
      <c r="G9" s="20"/>
      <c r="H9" s="19"/>
      <c r="I9" s="62">
        <f t="shared" si="3"/>
        <v>0</v>
      </c>
      <c r="J9" s="21">
        <f t="shared" si="4"/>
        <v>0</v>
      </c>
    </row>
    <row r="10" spans="1:10" ht="12.75">
      <c r="A10" s="34" t="s">
        <v>6</v>
      </c>
      <c r="B10" s="20">
        <v>1</v>
      </c>
      <c r="C10" s="19">
        <v>40</v>
      </c>
      <c r="D10" s="2">
        <f t="shared" si="0"/>
        <v>20.5</v>
      </c>
      <c r="E10" s="3">
        <f t="shared" si="1"/>
        <v>9.75</v>
      </c>
      <c r="F10" s="39">
        <f t="shared" si="2"/>
        <v>0</v>
      </c>
      <c r="G10" s="20"/>
      <c r="H10" s="19"/>
      <c r="I10" s="62">
        <f t="shared" si="3"/>
        <v>0</v>
      </c>
      <c r="J10" s="21">
        <f t="shared" si="4"/>
        <v>0</v>
      </c>
    </row>
    <row r="11" spans="1:10" ht="12.75">
      <c r="A11" s="34"/>
      <c r="B11" s="20"/>
      <c r="C11" s="19"/>
      <c r="D11" s="2">
        <f t="shared" si="0"/>
        <v>0</v>
      </c>
      <c r="E11" s="3">
        <f t="shared" si="1"/>
        <v>0</v>
      </c>
      <c r="F11" s="39" t="e">
        <f t="shared" si="2"/>
        <v>#DIV/0!</v>
      </c>
      <c r="G11" s="20"/>
      <c r="H11" s="19"/>
      <c r="I11" s="62">
        <f t="shared" si="3"/>
        <v>0</v>
      </c>
      <c r="J11" s="21">
        <f t="shared" si="4"/>
        <v>0</v>
      </c>
    </row>
    <row r="12" spans="1:10" ht="12.75">
      <c r="A12" s="34"/>
      <c r="B12" s="20"/>
      <c r="C12" s="19"/>
      <c r="D12" s="2">
        <f t="shared" si="0"/>
        <v>0</v>
      </c>
      <c r="E12" s="3">
        <f t="shared" si="1"/>
        <v>0</v>
      </c>
      <c r="F12" s="39" t="e">
        <f t="shared" si="2"/>
        <v>#DIV/0!</v>
      </c>
      <c r="G12" s="20"/>
      <c r="H12" s="19"/>
      <c r="I12" s="62">
        <f t="shared" si="3"/>
        <v>0</v>
      </c>
      <c r="J12" s="21">
        <f t="shared" si="4"/>
        <v>0</v>
      </c>
    </row>
    <row r="13" spans="1:10" ht="12.75">
      <c r="A13" s="34"/>
      <c r="B13" s="20"/>
      <c r="C13" s="19"/>
      <c r="D13" s="2">
        <f t="shared" si="0"/>
        <v>0</v>
      </c>
      <c r="E13" s="3">
        <f t="shared" si="1"/>
        <v>0</v>
      </c>
      <c r="F13" s="39" t="e">
        <f t="shared" si="2"/>
        <v>#DIV/0!</v>
      </c>
      <c r="G13" s="20"/>
      <c r="H13" s="19"/>
      <c r="I13" s="62">
        <f t="shared" si="3"/>
        <v>0</v>
      </c>
      <c r="J13" s="21">
        <f t="shared" si="4"/>
        <v>0</v>
      </c>
    </row>
    <row r="14" spans="1:10" ht="13.5" thickBot="1">
      <c r="A14" s="40"/>
      <c r="B14" s="41"/>
      <c r="C14" s="42"/>
      <c r="D14" s="43">
        <f t="shared" si="0"/>
        <v>0</v>
      </c>
      <c r="E14" s="44">
        <f t="shared" si="1"/>
        <v>0</v>
      </c>
      <c r="F14" s="1" t="e">
        <f t="shared" si="2"/>
        <v>#DIV/0!</v>
      </c>
      <c r="G14" s="41"/>
      <c r="H14" s="42"/>
      <c r="I14" s="63">
        <f t="shared" si="3"/>
        <v>0</v>
      </c>
      <c r="J14" s="45">
        <f t="shared" si="4"/>
        <v>0</v>
      </c>
    </row>
    <row r="15" spans="1:10" ht="12.75">
      <c r="A15" s="51" t="s">
        <v>14</v>
      </c>
      <c r="B15" s="53">
        <f>SUM(B5:B14)</f>
        <v>16</v>
      </c>
      <c r="C15" s="47">
        <f>SUM(C5:C14)</f>
        <v>75</v>
      </c>
      <c r="D15" s="48">
        <f>SUM(D5:D14)</f>
        <v>45.5</v>
      </c>
      <c r="E15" s="49">
        <f>SQRT(SUMSQ(E5:E14))</f>
        <v>10.003124511871277</v>
      </c>
      <c r="F15" s="54">
        <f>I15/D15</f>
        <v>6.813186813186813</v>
      </c>
      <c r="G15" s="53">
        <f>SUM(G5:G14)</f>
        <v>220</v>
      </c>
      <c r="H15" s="47">
        <f>SUM(H5:H14)</f>
        <v>400</v>
      </c>
      <c r="I15" s="48">
        <f>SUM(I5:I14)</f>
        <v>310</v>
      </c>
      <c r="J15" s="49">
        <f>SQRT(SUMSQ(J5:J14))</f>
        <v>32.01562118716424</v>
      </c>
    </row>
    <row r="16" spans="1:10" ht="12.75">
      <c r="A16" s="7" t="s">
        <v>16</v>
      </c>
      <c r="B16" s="9">
        <f>B17+E15</f>
        <v>35.49687548812872</v>
      </c>
      <c r="C16" s="46">
        <f>C17-E15</f>
        <v>55.50312451187128</v>
      </c>
      <c r="D16" s="57" t="s">
        <v>17</v>
      </c>
      <c r="E16" s="58"/>
      <c r="F16" s="55">
        <f>H16/C16</f>
        <v>6.162096714285198</v>
      </c>
      <c r="G16" s="9">
        <f>G17+J15</f>
        <v>277.98437881283576</v>
      </c>
      <c r="H16" s="46">
        <f>H17-J15</f>
        <v>342.01562118716424</v>
      </c>
      <c r="I16" s="57" t="s">
        <v>20</v>
      </c>
      <c r="J16" s="58"/>
    </row>
    <row r="17" spans="1:10" ht="13.5" thickBot="1">
      <c r="A17" s="52" t="s">
        <v>15</v>
      </c>
      <c r="B17" s="11">
        <f>D15-2*E15</f>
        <v>25.493750976257445</v>
      </c>
      <c r="C17" s="50">
        <f>D15+2*E15</f>
        <v>65.50624902374255</v>
      </c>
      <c r="D17" s="59" t="s">
        <v>18</v>
      </c>
      <c r="E17" s="60"/>
      <c r="F17" s="56">
        <f>H17/C17</f>
        <v>5.7098558984618695</v>
      </c>
      <c r="G17" s="11">
        <f>I15-2*J15</f>
        <v>245.96875762567151</v>
      </c>
      <c r="H17" s="50">
        <f>I15+2*J15</f>
        <v>374.0312423743285</v>
      </c>
      <c r="I17" s="59" t="s">
        <v>19</v>
      </c>
      <c r="J17" s="60"/>
    </row>
    <row r="18" ht="13.5" customHeight="1"/>
    <row r="19" ht="19.5">
      <c r="A19" s="18" t="s">
        <v>26</v>
      </c>
    </row>
    <row r="20" ht="4.5" customHeight="1" thickBot="1"/>
    <row r="21" spans="1:3" ht="13.5" thickBot="1">
      <c r="A21" s="15"/>
      <c r="B21" s="16">
        <v>0.85</v>
      </c>
      <c r="C21" s="17">
        <v>0.98</v>
      </c>
    </row>
    <row r="22" spans="1:3" ht="12.75">
      <c r="A22" s="12" t="s">
        <v>22</v>
      </c>
      <c r="B22" s="13">
        <f>Прогноз!C16/22</f>
        <v>2.5228692959941488</v>
      </c>
      <c r="C22" s="14">
        <f>Прогноз!C17/22</f>
        <v>2.9775567738064797</v>
      </c>
    </row>
    <row r="23" spans="1:3" ht="12.75">
      <c r="A23" s="6" t="s">
        <v>24</v>
      </c>
      <c r="B23" s="10">
        <v>6000</v>
      </c>
      <c r="C23" s="4">
        <v>6000</v>
      </c>
    </row>
    <row r="24" spans="1:3" ht="12.75">
      <c r="A24" s="7" t="s">
        <v>25</v>
      </c>
      <c r="B24" s="9">
        <f>B23*B22</f>
        <v>15137.215775964893</v>
      </c>
      <c r="C24" s="3">
        <f>C23*C22</f>
        <v>17865.340642838877</v>
      </c>
    </row>
    <row r="25" spans="1:3" ht="12.75">
      <c r="A25" s="6" t="s">
        <v>23</v>
      </c>
      <c r="B25" s="10">
        <v>6</v>
      </c>
      <c r="C25" s="4">
        <v>6</v>
      </c>
    </row>
    <row r="26" spans="1:3" ht="13.5" thickBot="1">
      <c r="A26" s="8" t="s">
        <v>21</v>
      </c>
      <c r="B26" s="11">
        <f>B22/B25</f>
        <v>0.4204782159990248</v>
      </c>
      <c r="C26" s="5">
        <f>C22/C25</f>
        <v>0.4962594623010799</v>
      </c>
    </row>
  </sheetData>
  <mergeCells count="8">
    <mergeCell ref="F3:F4"/>
    <mergeCell ref="A3:A4"/>
    <mergeCell ref="D16:E16"/>
    <mergeCell ref="D17:E17"/>
    <mergeCell ref="B3:E3"/>
    <mergeCell ref="G3:J3"/>
    <mergeCell ref="I16:J16"/>
    <mergeCell ref="I17:J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Balin</dc:creator>
  <cp:keywords/>
  <dc:description/>
  <cp:lastModifiedBy>Vlad Balin</cp:lastModifiedBy>
  <dcterms:created xsi:type="dcterms:W3CDTF">2007-10-12T13:08:39Z</dcterms:created>
  <cp:category/>
  <cp:version/>
  <cp:contentType/>
  <cp:contentStatus/>
</cp:coreProperties>
</file>